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nas\SG_Contabilidad\TRANSPARENCIA\"/>
    </mc:Choice>
  </mc:AlternateContent>
  <xr:revisionPtr revIDLastSave="0" documentId="13_ncr:1_{38679C51-BC9D-43BB-9D2E-C4FCF54EB8D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RESUPUESTOS INICIALES" sheetId="2" r:id="rId1"/>
    <sheet name="PRESUPUESTOS DEFINITIVOS" sheetId="4" r:id="rId2"/>
    <sheet name="OBLIGACIONES RECONOCIDA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3" l="1"/>
  <c r="N13" i="3"/>
  <c r="M13" i="3"/>
  <c r="K13" i="3"/>
  <c r="I13" i="3"/>
  <c r="G13" i="3"/>
  <c r="E13" i="3"/>
  <c r="C13" i="3"/>
  <c r="H12" i="4"/>
  <c r="H13" i="2"/>
  <c r="N14" i="3"/>
  <c r="H14" i="2"/>
  <c r="H13" i="4"/>
  <c r="H12" i="2"/>
  <c r="M14" i="3"/>
  <c r="K14" i="3"/>
  <c r="I14" i="3"/>
  <c r="G14" i="3"/>
  <c r="E14" i="3"/>
  <c r="C14" i="3"/>
  <c r="K6" i="3"/>
  <c r="K7" i="3"/>
  <c r="K8" i="3"/>
  <c r="K9" i="3"/>
  <c r="K10" i="3"/>
  <c r="K11" i="3"/>
  <c r="K12" i="3"/>
  <c r="I7" i="3"/>
  <c r="I8" i="3"/>
  <c r="I9" i="3"/>
  <c r="I10" i="3"/>
  <c r="I11" i="3"/>
  <c r="I12" i="3"/>
  <c r="G6" i="3"/>
  <c r="G7" i="3"/>
  <c r="G8" i="3"/>
  <c r="G9" i="3"/>
  <c r="G10" i="3"/>
  <c r="G11" i="3"/>
  <c r="G12" i="3"/>
  <c r="E6" i="3"/>
  <c r="E7" i="3"/>
  <c r="E8" i="3"/>
  <c r="E9" i="3"/>
  <c r="E10" i="3"/>
  <c r="E11" i="3"/>
  <c r="E12" i="3"/>
  <c r="C6" i="3"/>
  <c r="C7" i="3"/>
  <c r="C8" i="3"/>
  <c r="C9" i="3"/>
  <c r="C10" i="3"/>
  <c r="C11" i="3"/>
  <c r="C12" i="3"/>
  <c r="M6" i="3"/>
  <c r="M7" i="3"/>
  <c r="M8" i="3"/>
  <c r="M9" i="3"/>
  <c r="M10" i="3"/>
  <c r="M11" i="3"/>
  <c r="M12" i="3"/>
  <c r="M5" i="3"/>
  <c r="K5" i="3"/>
  <c r="G5" i="3"/>
  <c r="E5" i="3"/>
  <c r="C5" i="3"/>
  <c r="N6" i="3"/>
  <c r="N7" i="3"/>
  <c r="N8" i="3"/>
  <c r="N9" i="3"/>
  <c r="N10" i="3"/>
  <c r="N11" i="3"/>
  <c r="N12" i="3"/>
  <c r="H11" i="4"/>
  <c r="H10" i="4"/>
  <c r="H9" i="4"/>
  <c r="H8" i="4"/>
  <c r="O9" i="3" s="1"/>
  <c r="H7" i="4"/>
  <c r="O8" i="3" s="1"/>
  <c r="H6" i="4"/>
  <c r="O7" i="3" s="1"/>
  <c r="H5" i="4"/>
  <c r="O6" i="3" s="1"/>
  <c r="H4" i="4"/>
  <c r="N5" i="3"/>
  <c r="O5" i="3" s="1"/>
  <c r="H11" i="2"/>
  <c r="H10" i="2"/>
  <c r="H9" i="2"/>
  <c r="H8" i="2"/>
  <c r="H7" i="2"/>
  <c r="H6" i="2"/>
  <c r="H5" i="2"/>
  <c r="H4" i="2"/>
  <c r="O10" i="3" l="1"/>
  <c r="O11" i="3"/>
  <c r="O14" i="3"/>
  <c r="O12" i="3"/>
</calcChain>
</file>

<file path=xl/sharedStrings.xml><?xml version="1.0" encoding="utf-8"?>
<sst xmlns="http://schemas.openxmlformats.org/spreadsheetml/2006/main" count="66" uniqueCount="24">
  <si>
    <t>AÑO</t>
  </si>
  <si>
    <t>TOTAL</t>
  </si>
  <si>
    <t>CAPITULO 2</t>
  </si>
  <si>
    <t>CAPITULO 3</t>
  </si>
  <si>
    <t>CAPITULO 4</t>
  </si>
  <si>
    <t>CAPITULO 6</t>
  </si>
  <si>
    <t>CAPITULO 8</t>
  </si>
  <si>
    <t>GASTOS DE PERSONAL</t>
  </si>
  <si>
    <t>CAPITULO 1</t>
  </si>
  <si>
    <t>GASTOS CORRIENTES EN BIENES Y SERVICIOS</t>
  </si>
  <si>
    <t>GASTOS FINANCIEROS</t>
  </si>
  <si>
    <t>TRANSFERENCIAS CORRIENTES</t>
  </si>
  <si>
    <t>INVERSIONES REALES</t>
  </si>
  <si>
    <t>ACTIVOS FINANCIEROS</t>
  </si>
  <si>
    <t>2019 (*)</t>
  </si>
  <si>
    <t>2020 (*)</t>
  </si>
  <si>
    <t>Importe</t>
  </si>
  <si>
    <t>% ejecución</t>
  </si>
  <si>
    <r>
      <t>(*)</t>
    </r>
    <r>
      <rPr>
        <b/>
        <u/>
        <sz val="11"/>
        <color theme="1"/>
        <rFont val="Calibri"/>
        <family val="2"/>
        <scheme val="minor"/>
      </rPr>
      <t xml:space="preserve"> Nota</t>
    </r>
    <r>
      <rPr>
        <b/>
        <sz val="11"/>
        <color theme="1"/>
        <rFont val="Calibri"/>
        <family val="2"/>
        <scheme val="minor"/>
      </rPr>
      <t>: el Presupuesto de 2018 se ha prorrogado para 2019 y 2020.</t>
    </r>
  </si>
  <si>
    <t>2018 (*)</t>
  </si>
  <si>
    <t>CUADRO EXPLICATIVO DE LOS PRESUPUESTOS INICIALES DE LA AEPD 2014-2024</t>
  </si>
  <si>
    <r>
      <t>(*)</t>
    </r>
    <r>
      <rPr>
        <b/>
        <u/>
        <sz val="11"/>
        <color theme="1"/>
        <rFont val="Calibri"/>
        <family val="2"/>
        <scheme val="minor"/>
      </rPr>
      <t xml:space="preserve"> Nota</t>
    </r>
    <r>
      <rPr>
        <b/>
        <sz val="11"/>
        <color theme="1"/>
        <rFont val="Calibri"/>
        <family val="2"/>
        <scheme val="minor"/>
      </rPr>
      <t>: el Presupuesto de 2018 se ha prorrogado para 2019 y 2020. El Presupuesto de 2023 se ha prorrogado para 2024,</t>
    </r>
  </si>
  <si>
    <t>CUADRO EXPLICATIVO DE LOS PRESUPUESTOS DEFINITIVOS DE LA AEPD 2014-2023</t>
  </si>
  <si>
    <t>CUADRO EXPLICATIVOS DE LAS OBLIGACIONES RECONOCIDAS POR LA AEPD 2014-2023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</si>
</sst>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0" fontId="4" fillId="0" borderId="32" xfId="0" applyNumberFormat="1" applyFont="1" applyBorder="1" applyAlignment="1">
      <alignment horizontal="center" vertical="center"/>
    </xf>
    <xf numFmtId="10" fontId="4" fillId="0" borderId="34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4A34-8708-4325-B8B1-89D1D21F2312}">
  <sheetPr>
    <pageSetUpPr fitToPage="1"/>
  </sheetPr>
  <dimension ref="A1:H15"/>
  <sheetViews>
    <sheetView tabSelected="1" workbookViewId="0">
      <pane ySplit="2" topLeftCell="A3" activePane="bottomLeft" state="frozen"/>
      <selection activeCell="C1" sqref="C1"/>
      <selection pane="bottomLeft" activeCell="D18" sqref="D18"/>
    </sheetView>
  </sheetViews>
  <sheetFormatPr baseColWidth="10" defaultColWidth="11.453125" defaultRowHeight="14.5" x14ac:dyDescent="0.35"/>
  <cols>
    <col min="1" max="1" width="9.36328125" style="1" customWidth="1"/>
    <col min="2" max="2" width="16.08984375" style="1" customWidth="1"/>
    <col min="3" max="3" width="19.81640625" style="1" customWidth="1"/>
    <col min="4" max="4" width="17.453125" style="1" customWidth="1"/>
    <col min="5" max="5" width="18.36328125" style="1" customWidth="1"/>
    <col min="6" max="6" width="16.453125" style="1" customWidth="1"/>
    <col min="7" max="7" width="16.36328125" style="1" customWidth="1"/>
    <col min="8" max="8" width="16.54296875" style="1" customWidth="1"/>
    <col min="9" max="16384" width="11.453125" style="1"/>
  </cols>
  <sheetData>
    <row r="1" spans="1:8" ht="32.4" customHeight="1" thickTop="1" thickBot="1" x14ac:dyDescent="0.4">
      <c r="A1" s="29" t="s">
        <v>20</v>
      </c>
      <c r="B1" s="30"/>
      <c r="C1" s="30"/>
      <c r="D1" s="30"/>
      <c r="E1" s="30"/>
      <c r="F1" s="30"/>
      <c r="G1" s="30"/>
      <c r="H1" s="31"/>
    </row>
    <row r="2" spans="1:8" ht="22.75" customHeight="1" thickTop="1" x14ac:dyDescent="0.35">
      <c r="A2" s="32" t="s">
        <v>0</v>
      </c>
      <c r="B2" s="3" t="s">
        <v>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4" t="s">
        <v>1</v>
      </c>
    </row>
    <row r="3" spans="1:8" ht="44" thickBot="1" x14ac:dyDescent="0.4">
      <c r="A3" s="33"/>
      <c r="B3" s="26" t="s">
        <v>7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35"/>
    </row>
    <row r="4" spans="1:8" ht="28.5" customHeight="1" thickBot="1" x14ac:dyDescent="0.4">
      <c r="A4" s="4">
        <v>2014</v>
      </c>
      <c r="B4" s="5">
        <v>6672660</v>
      </c>
      <c r="C4" s="5">
        <v>5224000</v>
      </c>
      <c r="D4" s="5">
        <v>232450</v>
      </c>
      <c r="E4" s="5">
        <v>0</v>
      </c>
      <c r="F4" s="5">
        <v>1316000</v>
      </c>
      <c r="G4" s="5">
        <v>22800</v>
      </c>
      <c r="H4" s="6">
        <f t="shared" ref="H4:H9" si="0">SUM(B4:G4)</f>
        <v>13467910</v>
      </c>
    </row>
    <row r="5" spans="1:8" ht="28.5" customHeight="1" thickBot="1" x14ac:dyDescent="0.4">
      <c r="A5" s="4">
        <v>2015</v>
      </c>
      <c r="B5" s="5">
        <v>7295520</v>
      </c>
      <c r="C5" s="5">
        <v>5224000</v>
      </c>
      <c r="D5" s="5">
        <v>232450</v>
      </c>
      <c r="E5" s="5">
        <v>0</v>
      </c>
      <c r="F5" s="5">
        <v>1316000</v>
      </c>
      <c r="G5" s="5">
        <v>22800</v>
      </c>
      <c r="H5" s="6">
        <f t="shared" si="0"/>
        <v>14090770</v>
      </c>
    </row>
    <row r="6" spans="1:8" ht="28.5" customHeight="1" thickBot="1" x14ac:dyDescent="0.4">
      <c r="A6" s="4">
        <v>2016</v>
      </c>
      <c r="B6" s="5">
        <v>7305820</v>
      </c>
      <c r="C6" s="5">
        <v>4896060</v>
      </c>
      <c r="D6" s="5">
        <v>232450</v>
      </c>
      <c r="E6" s="5">
        <v>327940</v>
      </c>
      <c r="F6" s="5">
        <v>1316000</v>
      </c>
      <c r="G6" s="5">
        <v>22800</v>
      </c>
      <c r="H6" s="6">
        <f t="shared" si="0"/>
        <v>14101070</v>
      </c>
    </row>
    <row r="7" spans="1:8" ht="28.5" customHeight="1" thickBot="1" x14ac:dyDescent="0.4">
      <c r="A7" s="4">
        <v>2017</v>
      </c>
      <c r="B7" s="5">
        <v>7360820</v>
      </c>
      <c r="C7" s="5">
        <v>4956060</v>
      </c>
      <c r="D7" s="5">
        <v>160950</v>
      </c>
      <c r="E7" s="5">
        <v>284440</v>
      </c>
      <c r="F7" s="5">
        <v>1316000</v>
      </c>
      <c r="G7" s="5">
        <v>22800</v>
      </c>
      <c r="H7" s="6">
        <f t="shared" si="0"/>
        <v>14101070</v>
      </c>
    </row>
    <row r="8" spans="1:8" ht="28.5" customHeight="1" thickBot="1" x14ac:dyDescent="0.4">
      <c r="A8" s="4">
        <v>2018</v>
      </c>
      <c r="B8" s="5">
        <v>7986570</v>
      </c>
      <c r="C8" s="5">
        <v>4956060</v>
      </c>
      <c r="D8" s="5">
        <v>40950</v>
      </c>
      <c r="E8" s="5">
        <v>284440</v>
      </c>
      <c r="F8" s="5">
        <v>937860</v>
      </c>
      <c r="G8" s="5">
        <v>22800</v>
      </c>
      <c r="H8" s="6">
        <f t="shared" si="0"/>
        <v>14228680</v>
      </c>
    </row>
    <row r="9" spans="1:8" ht="28.5" customHeight="1" thickBot="1" x14ac:dyDescent="0.4">
      <c r="A9" s="4" t="s">
        <v>14</v>
      </c>
      <c r="B9" s="5">
        <v>7986570</v>
      </c>
      <c r="C9" s="5">
        <v>4956060</v>
      </c>
      <c r="D9" s="5">
        <v>40950</v>
      </c>
      <c r="E9" s="5">
        <v>284440</v>
      </c>
      <c r="F9" s="5">
        <v>937860</v>
      </c>
      <c r="G9" s="5">
        <v>22800</v>
      </c>
      <c r="H9" s="6">
        <f t="shared" si="0"/>
        <v>14228680</v>
      </c>
    </row>
    <row r="10" spans="1:8" ht="28.5" customHeight="1" thickBot="1" x14ac:dyDescent="0.4">
      <c r="A10" s="4" t="s">
        <v>15</v>
      </c>
      <c r="B10" s="5">
        <v>7986570</v>
      </c>
      <c r="C10" s="5">
        <v>4956060</v>
      </c>
      <c r="D10" s="5">
        <v>40950</v>
      </c>
      <c r="E10" s="5">
        <v>284440</v>
      </c>
      <c r="F10" s="5">
        <v>937860</v>
      </c>
      <c r="G10" s="5">
        <v>22800</v>
      </c>
      <c r="H10" s="6">
        <f t="shared" ref="H10:H11" si="1">SUM(B10:G10)</f>
        <v>14228680</v>
      </c>
    </row>
    <row r="11" spans="1:8" ht="28.5" customHeight="1" thickBot="1" x14ac:dyDescent="0.4">
      <c r="A11" s="7">
        <v>2021</v>
      </c>
      <c r="B11" s="8">
        <v>8751570</v>
      </c>
      <c r="C11" s="8">
        <v>5235310</v>
      </c>
      <c r="D11" s="8">
        <v>350950</v>
      </c>
      <c r="E11" s="8">
        <v>475520</v>
      </c>
      <c r="F11" s="8">
        <v>928350</v>
      </c>
      <c r="G11" s="8">
        <v>20800</v>
      </c>
      <c r="H11" s="9">
        <f t="shared" si="1"/>
        <v>15762500</v>
      </c>
    </row>
    <row r="12" spans="1:8" ht="29" customHeight="1" thickTop="1" thickBot="1" x14ac:dyDescent="0.4">
      <c r="A12" s="7">
        <v>2022</v>
      </c>
      <c r="B12" s="8">
        <v>9882840</v>
      </c>
      <c r="C12" s="8">
        <v>5359840</v>
      </c>
      <c r="D12" s="8">
        <v>350950</v>
      </c>
      <c r="E12" s="8">
        <v>350990</v>
      </c>
      <c r="F12" s="8">
        <v>928350</v>
      </c>
      <c r="G12" s="8">
        <v>11200</v>
      </c>
      <c r="H12" s="9">
        <f t="shared" ref="H12:H13" si="2">SUM(B12:G12)</f>
        <v>16884170</v>
      </c>
    </row>
    <row r="13" spans="1:8" ht="29" customHeight="1" thickTop="1" thickBot="1" x14ac:dyDescent="0.4">
      <c r="A13" s="7">
        <v>2023</v>
      </c>
      <c r="B13" s="8">
        <v>11600400</v>
      </c>
      <c r="C13" s="8">
        <v>5468240</v>
      </c>
      <c r="D13" s="8">
        <v>320950</v>
      </c>
      <c r="E13" s="8">
        <v>351590</v>
      </c>
      <c r="F13" s="8">
        <v>998350</v>
      </c>
      <c r="G13" s="8">
        <v>11200</v>
      </c>
      <c r="H13" s="9">
        <f t="shared" si="2"/>
        <v>18750730</v>
      </c>
    </row>
    <row r="14" spans="1:8" ht="33" customHeight="1" thickTop="1" thickBot="1" x14ac:dyDescent="0.4">
      <c r="A14" s="7">
        <v>2024</v>
      </c>
      <c r="B14" s="8">
        <v>11600400</v>
      </c>
      <c r="C14" s="8">
        <v>5468240</v>
      </c>
      <c r="D14" s="8">
        <v>320950</v>
      </c>
      <c r="E14" s="8">
        <v>351590</v>
      </c>
      <c r="F14" s="8">
        <v>998350</v>
      </c>
      <c r="G14" s="8">
        <v>11200</v>
      </c>
      <c r="H14" s="9">
        <f t="shared" ref="H14" si="3">SUM(B14:G14)</f>
        <v>18750730</v>
      </c>
    </row>
    <row r="15" spans="1:8" ht="15" thickTop="1" x14ac:dyDescent="0.35">
      <c r="A15" s="2" t="s">
        <v>21</v>
      </c>
    </row>
  </sheetData>
  <mergeCells count="3">
    <mergeCell ref="A1:H1"/>
    <mergeCell ref="A2:A3"/>
    <mergeCell ref="H2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E4A3-5C98-4E48-BD9B-A09BD125C512}">
  <sheetPr>
    <pageSetUpPr fitToPage="1"/>
  </sheetPr>
  <dimension ref="A1:H14"/>
  <sheetViews>
    <sheetView workbookViewId="0">
      <selection activeCell="A2" sqref="A2:A3"/>
    </sheetView>
  </sheetViews>
  <sheetFormatPr baseColWidth="10" defaultColWidth="11.453125" defaultRowHeight="14.5" x14ac:dyDescent="0.35"/>
  <cols>
    <col min="1" max="1" width="9.36328125" style="1" customWidth="1"/>
    <col min="2" max="2" width="16.08984375" style="1" customWidth="1"/>
    <col min="3" max="3" width="19.81640625" style="1" customWidth="1"/>
    <col min="4" max="4" width="17.453125" style="1" customWidth="1"/>
    <col min="5" max="5" width="18.36328125" style="1" customWidth="1"/>
    <col min="6" max="6" width="16.453125" style="1" customWidth="1"/>
    <col min="7" max="7" width="16.36328125" style="1" customWidth="1"/>
    <col min="8" max="8" width="16.54296875" style="1" customWidth="1"/>
    <col min="9" max="16384" width="11.453125" style="1"/>
  </cols>
  <sheetData>
    <row r="1" spans="1:8" ht="32.4" customHeight="1" thickTop="1" thickBot="1" x14ac:dyDescent="0.4">
      <c r="A1" s="29" t="s">
        <v>22</v>
      </c>
      <c r="B1" s="30"/>
      <c r="C1" s="30"/>
      <c r="D1" s="30"/>
      <c r="E1" s="30"/>
      <c r="F1" s="30"/>
      <c r="G1" s="30"/>
      <c r="H1" s="31"/>
    </row>
    <row r="2" spans="1:8" ht="22.75" customHeight="1" thickTop="1" x14ac:dyDescent="0.35">
      <c r="A2" s="32" t="s">
        <v>0</v>
      </c>
      <c r="B2" s="3" t="s">
        <v>8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4" t="s">
        <v>1</v>
      </c>
    </row>
    <row r="3" spans="1:8" ht="44" thickBot="1" x14ac:dyDescent="0.4">
      <c r="A3" s="33"/>
      <c r="B3" s="26" t="s">
        <v>7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  <c r="H3" s="35"/>
    </row>
    <row r="4" spans="1:8" ht="28.5" customHeight="1" thickBot="1" x14ac:dyDescent="0.4">
      <c r="A4" s="4">
        <v>2014</v>
      </c>
      <c r="B4" s="5">
        <v>6672660</v>
      </c>
      <c r="C4" s="5">
        <v>5224000</v>
      </c>
      <c r="D4" s="5">
        <v>232450</v>
      </c>
      <c r="E4" s="5">
        <v>0</v>
      </c>
      <c r="F4" s="5">
        <v>1316000</v>
      </c>
      <c r="G4" s="5">
        <v>22800</v>
      </c>
      <c r="H4" s="6">
        <f t="shared" ref="H4:H12" si="0">SUM(B4:G4)</f>
        <v>13467910</v>
      </c>
    </row>
    <row r="5" spans="1:8" ht="28.5" customHeight="1" thickBot="1" x14ac:dyDescent="0.4">
      <c r="A5" s="4">
        <v>2015</v>
      </c>
      <c r="B5" s="5">
        <v>7295520</v>
      </c>
      <c r="C5" s="5">
        <v>5224000</v>
      </c>
      <c r="D5" s="5">
        <v>232450</v>
      </c>
      <c r="E5" s="5">
        <v>0</v>
      </c>
      <c r="F5" s="5">
        <v>1316000</v>
      </c>
      <c r="G5" s="5">
        <v>22800</v>
      </c>
      <c r="H5" s="6">
        <f t="shared" si="0"/>
        <v>14090770</v>
      </c>
    </row>
    <row r="6" spans="1:8" ht="28.5" customHeight="1" thickBot="1" x14ac:dyDescent="0.4">
      <c r="A6" s="4">
        <v>2016</v>
      </c>
      <c r="B6" s="5">
        <v>7305820</v>
      </c>
      <c r="C6" s="5">
        <v>4896060</v>
      </c>
      <c r="D6" s="5">
        <v>232450</v>
      </c>
      <c r="E6" s="5">
        <v>327940</v>
      </c>
      <c r="F6" s="5">
        <v>1316000</v>
      </c>
      <c r="G6" s="5">
        <v>22800</v>
      </c>
      <c r="H6" s="6">
        <f t="shared" si="0"/>
        <v>14101070</v>
      </c>
    </row>
    <row r="7" spans="1:8" ht="28.5" customHeight="1" thickBot="1" x14ac:dyDescent="0.4">
      <c r="A7" s="4">
        <v>2017</v>
      </c>
      <c r="B7" s="5">
        <v>7360820</v>
      </c>
      <c r="C7" s="5">
        <v>4956060</v>
      </c>
      <c r="D7" s="5">
        <v>160950</v>
      </c>
      <c r="E7" s="5">
        <v>284440</v>
      </c>
      <c r="F7" s="5">
        <v>1316000</v>
      </c>
      <c r="G7" s="5">
        <v>22800</v>
      </c>
      <c r="H7" s="6">
        <f t="shared" si="0"/>
        <v>14101070</v>
      </c>
    </row>
    <row r="8" spans="1:8" ht="28.5" customHeight="1" thickBot="1" x14ac:dyDescent="0.4">
      <c r="A8" s="4" t="s">
        <v>19</v>
      </c>
      <c r="B8" s="5">
        <v>7986570</v>
      </c>
      <c r="C8" s="5">
        <v>5071756.17</v>
      </c>
      <c r="D8" s="5">
        <v>80950</v>
      </c>
      <c r="E8" s="5">
        <v>284440</v>
      </c>
      <c r="F8" s="5">
        <v>937860</v>
      </c>
      <c r="G8" s="5">
        <v>22800</v>
      </c>
      <c r="H8" s="6">
        <f t="shared" si="0"/>
        <v>14384376.17</v>
      </c>
    </row>
    <row r="9" spans="1:8" ht="28.5" customHeight="1" thickBot="1" x14ac:dyDescent="0.4">
      <c r="A9" s="4" t="s">
        <v>14</v>
      </c>
      <c r="B9" s="5">
        <v>8625050.0299999993</v>
      </c>
      <c r="C9" s="5">
        <v>5082028.2</v>
      </c>
      <c r="D9" s="5">
        <v>180950</v>
      </c>
      <c r="E9" s="5">
        <v>338992</v>
      </c>
      <c r="F9" s="5">
        <v>937860</v>
      </c>
      <c r="G9" s="5">
        <v>22800</v>
      </c>
      <c r="H9" s="6">
        <f t="shared" si="0"/>
        <v>15187680.23</v>
      </c>
    </row>
    <row r="10" spans="1:8" ht="28.5" customHeight="1" thickBot="1" x14ac:dyDescent="0.4">
      <c r="A10" s="4" t="s">
        <v>15</v>
      </c>
      <c r="B10" s="5">
        <v>8026297.2800000003</v>
      </c>
      <c r="C10" s="5">
        <v>4903672.62</v>
      </c>
      <c r="D10" s="5">
        <v>262172.46999999997</v>
      </c>
      <c r="E10" s="5">
        <v>21428877.629999999</v>
      </c>
      <c r="F10" s="5">
        <v>584860</v>
      </c>
      <c r="G10" s="5">
        <v>22800</v>
      </c>
      <c r="H10" s="6">
        <f t="shared" si="0"/>
        <v>35228680</v>
      </c>
    </row>
    <row r="11" spans="1:8" ht="28.5" customHeight="1" thickBot="1" x14ac:dyDescent="0.4">
      <c r="A11" s="7">
        <v>2021</v>
      </c>
      <c r="B11" s="8">
        <v>8967328</v>
      </c>
      <c r="C11" s="8">
        <v>5211088.34</v>
      </c>
      <c r="D11" s="8">
        <v>350950</v>
      </c>
      <c r="E11" s="8">
        <v>350983.66</v>
      </c>
      <c r="F11" s="8">
        <v>861350</v>
      </c>
      <c r="G11" s="8">
        <v>20800</v>
      </c>
      <c r="H11" s="9">
        <f t="shared" si="0"/>
        <v>15762500</v>
      </c>
    </row>
    <row r="12" spans="1:8" ht="28.5" customHeight="1" thickTop="1" thickBot="1" x14ac:dyDescent="0.4">
      <c r="A12" s="7">
        <v>2022</v>
      </c>
      <c r="B12" s="8">
        <v>9882840</v>
      </c>
      <c r="C12" s="8">
        <v>5359840</v>
      </c>
      <c r="D12" s="8">
        <v>350950</v>
      </c>
      <c r="E12" s="8">
        <v>350990</v>
      </c>
      <c r="F12" s="8">
        <v>928350</v>
      </c>
      <c r="G12" s="8">
        <v>11200</v>
      </c>
      <c r="H12" s="9">
        <f t="shared" si="0"/>
        <v>16884170</v>
      </c>
    </row>
    <row r="13" spans="1:8" ht="29" customHeight="1" thickTop="1" thickBot="1" x14ac:dyDescent="0.4">
      <c r="A13" s="7">
        <v>2023</v>
      </c>
      <c r="B13" s="8">
        <v>11600400</v>
      </c>
      <c r="C13" s="8">
        <v>5468240</v>
      </c>
      <c r="D13" s="8">
        <v>320950</v>
      </c>
      <c r="E13" s="8">
        <v>351590</v>
      </c>
      <c r="F13" s="8">
        <v>998350</v>
      </c>
      <c r="G13" s="8">
        <v>11200</v>
      </c>
      <c r="H13" s="9">
        <f t="shared" ref="H13" si="1">SUM(B13:G13)</f>
        <v>18750730</v>
      </c>
    </row>
    <row r="14" spans="1:8" ht="15" thickTop="1" x14ac:dyDescent="0.35">
      <c r="A14" s="36" t="s">
        <v>18</v>
      </c>
      <c r="B14" s="36"/>
      <c r="C14" s="36"/>
      <c r="D14" s="36"/>
      <c r="E14" s="27"/>
      <c r="F14" s="27"/>
      <c r="G14" s="27"/>
      <c r="H14" s="27"/>
    </row>
  </sheetData>
  <mergeCells count="4">
    <mergeCell ref="A1:H1"/>
    <mergeCell ref="A2:A3"/>
    <mergeCell ref="H2:H3"/>
    <mergeCell ref="A14:D1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EBB9-4267-4B9A-8769-964AD122900B}">
  <sheetPr>
    <pageSetUpPr fitToPage="1"/>
  </sheetPr>
  <dimension ref="A1:O16"/>
  <sheetViews>
    <sheetView workbookViewId="0">
      <selection activeCell="L18" sqref="L18"/>
    </sheetView>
  </sheetViews>
  <sheetFormatPr baseColWidth="10" defaultColWidth="11.453125" defaultRowHeight="14.5" x14ac:dyDescent="0.35"/>
  <cols>
    <col min="1" max="1" width="8" style="1" customWidth="1"/>
    <col min="2" max="2" width="13.81640625" style="1" bestFit="1" customWidth="1"/>
    <col min="3" max="3" width="9.08984375" style="1" bestFit="1" customWidth="1"/>
    <col min="4" max="4" width="13" style="1" bestFit="1" customWidth="1"/>
    <col min="5" max="5" width="9.08984375" style="1" bestFit="1" customWidth="1"/>
    <col min="6" max="6" width="11.453125" style="1" bestFit="1" customWidth="1"/>
    <col min="7" max="7" width="9.08984375" style="1" bestFit="1" customWidth="1"/>
    <col min="8" max="8" width="14" style="1" bestFit="1" customWidth="1"/>
    <col min="9" max="9" width="9.08984375" style="1" bestFit="1" customWidth="1"/>
    <col min="10" max="10" width="13" style="1" bestFit="1" customWidth="1"/>
    <col min="11" max="11" width="9.08984375" style="1" bestFit="1" customWidth="1"/>
    <col min="12" max="12" width="11.26953125" style="1" bestFit="1" customWidth="1"/>
    <col min="13" max="13" width="9.90625" style="1" customWidth="1"/>
    <col min="14" max="14" width="14.08984375" style="1" bestFit="1" customWidth="1"/>
    <col min="15" max="15" width="9.36328125" style="1" customWidth="1"/>
    <col min="16" max="16384" width="11.453125" style="1"/>
  </cols>
  <sheetData>
    <row r="1" spans="1:15" ht="32.4" customHeight="1" thickTop="1" thickBot="1" x14ac:dyDescent="0.4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22.75" customHeight="1" thickTop="1" x14ac:dyDescent="0.35">
      <c r="A2" s="39" t="s">
        <v>0</v>
      </c>
      <c r="B2" s="46" t="s">
        <v>8</v>
      </c>
      <c r="C2" s="47"/>
      <c r="D2" s="46" t="s">
        <v>2</v>
      </c>
      <c r="E2" s="47"/>
      <c r="F2" s="46" t="s">
        <v>3</v>
      </c>
      <c r="G2" s="47"/>
      <c r="H2" s="46" t="s">
        <v>4</v>
      </c>
      <c r="I2" s="47"/>
      <c r="J2" s="48" t="s">
        <v>5</v>
      </c>
      <c r="K2" s="48"/>
      <c r="L2" s="46" t="s">
        <v>6</v>
      </c>
      <c r="M2" s="47"/>
      <c r="N2" s="42" t="s">
        <v>1</v>
      </c>
      <c r="O2" s="43"/>
    </row>
    <row r="3" spans="1:15" ht="24.65" customHeight="1" x14ac:dyDescent="0.35">
      <c r="A3" s="40"/>
      <c r="B3" s="37" t="s">
        <v>7</v>
      </c>
      <c r="C3" s="38"/>
      <c r="D3" s="37" t="s">
        <v>9</v>
      </c>
      <c r="E3" s="38"/>
      <c r="F3" s="37" t="s">
        <v>10</v>
      </c>
      <c r="G3" s="38"/>
      <c r="H3" s="37" t="s">
        <v>11</v>
      </c>
      <c r="I3" s="38"/>
      <c r="J3" s="49" t="s">
        <v>12</v>
      </c>
      <c r="K3" s="49"/>
      <c r="L3" s="37" t="s">
        <v>13</v>
      </c>
      <c r="M3" s="38"/>
      <c r="N3" s="44"/>
      <c r="O3" s="45"/>
    </row>
    <row r="4" spans="1:15" ht="29.5" thickBot="1" x14ac:dyDescent="0.4">
      <c r="A4" s="41"/>
      <c r="B4" s="21" t="s">
        <v>16</v>
      </c>
      <c r="C4" s="22" t="s">
        <v>17</v>
      </c>
      <c r="D4" s="21" t="s">
        <v>16</v>
      </c>
      <c r="E4" s="22" t="s">
        <v>17</v>
      </c>
      <c r="F4" s="21" t="s">
        <v>16</v>
      </c>
      <c r="G4" s="22" t="s">
        <v>17</v>
      </c>
      <c r="H4" s="21" t="s">
        <v>16</v>
      </c>
      <c r="I4" s="22" t="s">
        <v>17</v>
      </c>
      <c r="J4" s="21" t="s">
        <v>16</v>
      </c>
      <c r="K4" s="22" t="s">
        <v>17</v>
      </c>
      <c r="L4" s="21" t="s">
        <v>16</v>
      </c>
      <c r="M4" s="22" t="s">
        <v>17</v>
      </c>
      <c r="N4" s="21" t="s">
        <v>16</v>
      </c>
      <c r="O4" s="22" t="s">
        <v>17</v>
      </c>
    </row>
    <row r="5" spans="1:15" ht="28.5" customHeight="1" thickBot="1" x14ac:dyDescent="0.4">
      <c r="A5" s="12">
        <v>2014</v>
      </c>
      <c r="B5" s="14">
        <v>5980432.7999999998</v>
      </c>
      <c r="C5" s="16">
        <f>B5/'PRESUPUESTOS DEFINITIVOS'!B4</f>
        <v>0.89625918299448792</v>
      </c>
      <c r="D5" s="14">
        <v>4469425.04</v>
      </c>
      <c r="E5" s="16">
        <f>D5/'PRESUPUESTOS DEFINITIVOS'!C4</f>
        <v>0.85555609494640128</v>
      </c>
      <c r="F5" s="14">
        <v>179504</v>
      </c>
      <c r="G5" s="16">
        <f>F5/'PRESUPUESTOS DEFINITIVOS'!D4</f>
        <v>0.77222628522262848</v>
      </c>
      <c r="H5" s="14">
        <v>0</v>
      </c>
      <c r="I5" s="16">
        <v>0</v>
      </c>
      <c r="J5" s="10">
        <v>901857.08</v>
      </c>
      <c r="K5" s="18">
        <f>J5/'PRESUPUESTOS DEFINITIVOS'!F4</f>
        <v>0.68530173252279636</v>
      </c>
      <c r="L5" s="14">
        <v>7991.02</v>
      </c>
      <c r="M5" s="16">
        <f>L5/'PRESUPUESTOS DEFINITIVOS'!G4</f>
        <v>0.35048333333333337</v>
      </c>
      <c r="N5" s="19">
        <f>B5+D5+F5+H5+J5+L5</f>
        <v>11539209.939999999</v>
      </c>
      <c r="O5" s="23">
        <f>N5/'PRESUPUESTOS DEFINITIVOS'!H4</f>
        <v>0.85679292035661059</v>
      </c>
    </row>
    <row r="6" spans="1:15" ht="28.5" customHeight="1" thickBot="1" x14ac:dyDescent="0.4">
      <c r="A6" s="12">
        <v>2015</v>
      </c>
      <c r="B6" s="14">
        <v>6059447.4900000002</v>
      </c>
      <c r="C6" s="16">
        <f>B6/'PRESUPUESTOS DEFINITIVOS'!B5</f>
        <v>0.83057102029738805</v>
      </c>
      <c r="D6" s="14">
        <v>4057149.24</v>
      </c>
      <c r="E6" s="16">
        <f>D6/'PRESUPUESTOS DEFINITIVOS'!C5</f>
        <v>0.77663653139356814</v>
      </c>
      <c r="F6" s="14">
        <v>45115.87</v>
      </c>
      <c r="G6" s="16">
        <f>F6/'PRESUPUESTOS DEFINITIVOS'!D5</f>
        <v>0.19408849214884924</v>
      </c>
      <c r="H6" s="14">
        <v>0</v>
      </c>
      <c r="I6" s="16">
        <v>0</v>
      </c>
      <c r="J6" s="10">
        <v>1060843.43</v>
      </c>
      <c r="K6" s="18">
        <f>J6/'PRESUPUESTOS DEFINITIVOS'!F5</f>
        <v>0.80611202887537992</v>
      </c>
      <c r="L6" s="14">
        <v>7883.07</v>
      </c>
      <c r="M6" s="16">
        <f>L6/'PRESUPUESTOS DEFINITIVOS'!G5</f>
        <v>0.34574868421052629</v>
      </c>
      <c r="N6" s="19">
        <f t="shared" ref="N6:N14" si="0">B6+D6+F6+H6+J6+L6</f>
        <v>11230439.1</v>
      </c>
      <c r="O6" s="23">
        <f>N6/'PRESUPUESTOS DEFINITIVOS'!H5</f>
        <v>0.79700677109909535</v>
      </c>
    </row>
    <row r="7" spans="1:15" ht="28.5" customHeight="1" thickBot="1" x14ac:dyDescent="0.4">
      <c r="A7" s="12">
        <v>2016</v>
      </c>
      <c r="B7" s="14">
        <v>6349136.54</v>
      </c>
      <c r="C7" s="16">
        <f>B7/'PRESUPUESTOS DEFINITIVOS'!B6</f>
        <v>0.86905187097410008</v>
      </c>
      <c r="D7" s="14">
        <v>4326245.74</v>
      </c>
      <c r="E7" s="16">
        <f>D7/'PRESUPUESTOS DEFINITIVOS'!C6</f>
        <v>0.88361779471656809</v>
      </c>
      <c r="F7" s="14">
        <v>19196.34</v>
      </c>
      <c r="G7" s="16">
        <f>F7/'PRESUPUESTOS DEFINITIVOS'!D6</f>
        <v>8.2582662938266299E-2</v>
      </c>
      <c r="H7" s="14">
        <v>267940</v>
      </c>
      <c r="I7" s="16">
        <f>H7/'PRESUPUESTOS DEFINITIVOS'!E6</f>
        <v>0.81703970238458257</v>
      </c>
      <c r="J7" s="10">
        <v>481112.66</v>
      </c>
      <c r="K7" s="18">
        <f>J7/'PRESUPUESTOS DEFINITIVOS'!F6</f>
        <v>0.36558712765957446</v>
      </c>
      <c r="L7" s="14">
        <v>5436.34</v>
      </c>
      <c r="M7" s="16">
        <f>L7/'PRESUPUESTOS DEFINITIVOS'!G6</f>
        <v>0.2384359649122807</v>
      </c>
      <c r="N7" s="19">
        <f t="shared" si="0"/>
        <v>11449067.620000001</v>
      </c>
      <c r="O7" s="23">
        <f>N7/'PRESUPUESTOS DEFINITIVOS'!H6</f>
        <v>0.81192899687754194</v>
      </c>
    </row>
    <row r="8" spans="1:15" ht="28.5" customHeight="1" thickBot="1" x14ac:dyDescent="0.4">
      <c r="A8" s="12">
        <v>2017</v>
      </c>
      <c r="B8" s="14">
        <v>6380815.4900000002</v>
      </c>
      <c r="C8" s="16">
        <f>B8/'PRESUPUESTOS DEFINITIVOS'!B7</f>
        <v>0.86686204661980593</v>
      </c>
      <c r="D8" s="14">
        <v>4210965.21</v>
      </c>
      <c r="E8" s="16">
        <f>D8/'PRESUPUESTOS DEFINITIVOS'!C7</f>
        <v>0.84965985278628586</v>
      </c>
      <c r="F8" s="14">
        <v>16127.57</v>
      </c>
      <c r="G8" s="16">
        <f>F8/'PRESUPUESTOS DEFINITIVOS'!D7</f>
        <v>0.10020236098167132</v>
      </c>
      <c r="H8" s="14">
        <v>279930.67</v>
      </c>
      <c r="I8" s="16">
        <f>H8/'PRESUPUESTOS DEFINITIVOS'!E7</f>
        <v>0.98414663900998445</v>
      </c>
      <c r="J8" s="10">
        <v>777485.75</v>
      </c>
      <c r="K8" s="18">
        <f>J8/'PRESUPUESTOS DEFINITIVOS'!F7</f>
        <v>0.59079464285714289</v>
      </c>
      <c r="L8" s="14">
        <v>7963.88</v>
      </c>
      <c r="M8" s="16">
        <f>L8/'PRESUPUESTOS DEFINITIVOS'!G7</f>
        <v>0.34929298245614038</v>
      </c>
      <c r="N8" s="19">
        <f t="shared" si="0"/>
        <v>11673288.57</v>
      </c>
      <c r="O8" s="23">
        <f>N8/'PRESUPUESTOS DEFINITIVOS'!H7</f>
        <v>0.82782998524225471</v>
      </c>
    </row>
    <row r="9" spans="1:15" ht="28.5" customHeight="1" thickBot="1" x14ac:dyDescent="0.4">
      <c r="A9" s="12">
        <v>2018</v>
      </c>
      <c r="B9" s="14">
        <v>7181733.1500000004</v>
      </c>
      <c r="C9" s="16">
        <f>B9/'PRESUPUESTOS DEFINITIVOS'!B8</f>
        <v>0.89922621976643291</v>
      </c>
      <c r="D9" s="14">
        <v>4327787.6100000003</v>
      </c>
      <c r="E9" s="16">
        <f>D9/'PRESUPUESTOS DEFINITIVOS'!C8</f>
        <v>0.85331144971032791</v>
      </c>
      <c r="F9" s="14">
        <v>61643.16</v>
      </c>
      <c r="G9" s="16">
        <f>F9/'PRESUPUESTOS DEFINITIVOS'!D8</f>
        <v>0.76149672637430521</v>
      </c>
      <c r="H9" s="14">
        <v>279930.67</v>
      </c>
      <c r="I9" s="16">
        <f>H9/'PRESUPUESTOS DEFINITIVOS'!E8</f>
        <v>0.98414663900998445</v>
      </c>
      <c r="J9" s="10">
        <v>762523.03</v>
      </c>
      <c r="K9" s="18">
        <f>J9/'PRESUPUESTOS DEFINITIVOS'!F8</f>
        <v>0.81304568912204378</v>
      </c>
      <c r="L9" s="14">
        <v>3213.34</v>
      </c>
      <c r="M9" s="16">
        <f>L9/'PRESUPUESTOS DEFINITIVOS'!G8</f>
        <v>0.14093596491228072</v>
      </c>
      <c r="N9" s="19">
        <f t="shared" si="0"/>
        <v>12616830.960000001</v>
      </c>
      <c r="O9" s="23">
        <f>N9/'PRESUPUESTOS DEFINITIVOS'!H8</f>
        <v>0.87712048203477988</v>
      </c>
    </row>
    <row r="10" spans="1:15" ht="28.5" customHeight="1" thickBot="1" x14ac:dyDescent="0.4">
      <c r="A10" s="12">
        <v>2019</v>
      </c>
      <c r="B10" s="14">
        <v>7437996.2999999998</v>
      </c>
      <c r="C10" s="16">
        <f>B10/'PRESUPUESTOS DEFINITIVOS'!B9</f>
        <v>0.86237138035476424</v>
      </c>
      <c r="D10" s="14">
        <v>4616681.3600000003</v>
      </c>
      <c r="E10" s="16">
        <f>D10/'PRESUPUESTOS DEFINITIVOS'!C9</f>
        <v>0.90843284970358884</v>
      </c>
      <c r="F10" s="14">
        <v>151398.12</v>
      </c>
      <c r="G10" s="16">
        <f>F10/'PRESUPUESTOS DEFINITIVOS'!D9</f>
        <v>0.83668483006355343</v>
      </c>
      <c r="H10" s="14">
        <v>294930.67</v>
      </c>
      <c r="I10" s="16">
        <f>H10/'PRESUPUESTOS DEFINITIVOS'!E9</f>
        <v>0.87002250790579128</v>
      </c>
      <c r="J10" s="10">
        <v>809867.86</v>
      </c>
      <c r="K10" s="18">
        <f>J10/'PRESUPUESTOS DEFINITIVOS'!F9</f>
        <v>0.86352745612351522</v>
      </c>
      <c r="L10" s="14">
        <v>3890.98</v>
      </c>
      <c r="M10" s="16">
        <f>L10/'PRESUPUESTOS DEFINITIVOS'!G9</f>
        <v>0.17065701754385965</v>
      </c>
      <c r="N10" s="19">
        <f t="shared" si="0"/>
        <v>13314765.289999999</v>
      </c>
      <c r="O10" s="23">
        <f>N10/'PRESUPUESTOS DEFINITIVOS'!H9</f>
        <v>0.87668196119243669</v>
      </c>
    </row>
    <row r="11" spans="1:15" ht="28.5" customHeight="1" thickBot="1" x14ac:dyDescent="0.4">
      <c r="A11" s="12">
        <v>2020</v>
      </c>
      <c r="B11" s="14">
        <v>7930070.0300000003</v>
      </c>
      <c r="C11" s="16">
        <f>B11/'PRESUPUESTOS DEFINITIVOS'!B10</f>
        <v>0.98801100349973581</v>
      </c>
      <c r="D11" s="14">
        <v>4773217.24</v>
      </c>
      <c r="E11" s="16">
        <f>D11/'PRESUPUESTOS DEFINITIVOS'!C10</f>
        <v>0.97339639284483881</v>
      </c>
      <c r="F11" s="14">
        <v>222095.43</v>
      </c>
      <c r="G11" s="16">
        <f>F11/'PRESUPUESTOS DEFINITIVOS'!D10</f>
        <v>0.84713482693282027</v>
      </c>
      <c r="H11" s="14">
        <v>21422868.300000001</v>
      </c>
      <c r="I11" s="16">
        <f>H11/'PRESUPUESTOS DEFINITIVOS'!E10</f>
        <v>0.99971956860719646</v>
      </c>
      <c r="J11" s="10">
        <v>583294.96</v>
      </c>
      <c r="K11" s="18">
        <f>J11/'PRESUPUESTOS DEFINITIVOS'!F10</f>
        <v>0.99732407755702213</v>
      </c>
      <c r="L11" s="14">
        <v>1673.36</v>
      </c>
      <c r="M11" s="16">
        <f>L11/'PRESUPUESTOS DEFINITIVOS'!G10</f>
        <v>7.3392982456140343E-2</v>
      </c>
      <c r="N11" s="19">
        <f t="shared" si="0"/>
        <v>34933219.32</v>
      </c>
      <c r="O11" s="23">
        <f>N11/'PRESUPUESTOS DEFINITIVOS'!H10</f>
        <v>0.99161306412843175</v>
      </c>
    </row>
    <row r="12" spans="1:15" ht="28.5" customHeight="1" thickBot="1" x14ac:dyDescent="0.4">
      <c r="A12" s="13">
        <v>2021</v>
      </c>
      <c r="B12" s="15">
        <v>8284068.8099999996</v>
      </c>
      <c r="C12" s="17">
        <f>B12/'PRESUPUESTOS DEFINITIVOS'!B11</f>
        <v>0.92380571001752132</v>
      </c>
      <c r="D12" s="15">
        <v>4881792.6900000004</v>
      </c>
      <c r="E12" s="17">
        <f>D12/'PRESUPUESTOS DEFINITIVOS'!C11</f>
        <v>0.93680866097157744</v>
      </c>
      <c r="F12" s="15">
        <v>124655.41</v>
      </c>
      <c r="G12" s="17">
        <f>F12/'PRESUPUESTOS DEFINITIVOS'!D11</f>
        <v>0.35519421570024223</v>
      </c>
      <c r="H12" s="15">
        <v>344983.66</v>
      </c>
      <c r="I12" s="17">
        <f>H12/'PRESUPUESTOS DEFINITIVOS'!E11</f>
        <v>0.98290518709617425</v>
      </c>
      <c r="J12" s="11">
        <v>828773.06</v>
      </c>
      <c r="K12" s="24">
        <f>J12/'PRESUPUESTOS DEFINITIVOS'!F11</f>
        <v>0.96217920705868698</v>
      </c>
      <c r="L12" s="15">
        <v>0</v>
      </c>
      <c r="M12" s="17">
        <f>L12/'PRESUPUESTOS DEFINITIVOS'!G11</f>
        <v>0</v>
      </c>
      <c r="N12" s="20">
        <f t="shared" si="0"/>
        <v>14464273.630000001</v>
      </c>
      <c r="O12" s="25">
        <f>N12/'PRESUPUESTOS DEFINITIVOS'!H11</f>
        <v>0.91763829532117369</v>
      </c>
    </row>
    <row r="13" spans="1:15" ht="28.5" customHeight="1" thickTop="1" thickBot="1" x14ac:dyDescent="0.4">
      <c r="A13" s="13">
        <v>2022</v>
      </c>
      <c r="B13" s="15">
        <v>9505277.8699999992</v>
      </c>
      <c r="C13" s="17">
        <f>B13/'PRESUPUESTOS DEFINITIVOS'!B12</f>
        <v>0.96179619117581583</v>
      </c>
      <c r="D13" s="15">
        <v>4818377.76</v>
      </c>
      <c r="E13" s="17">
        <f>D13/'PRESUPUESTOS DEFINITIVOS'!C12</f>
        <v>0.8989779097883519</v>
      </c>
      <c r="F13" s="15">
        <v>160954.37</v>
      </c>
      <c r="G13" s="17">
        <f>F13/'PRESUPUESTOS DEFINITIVOS'!D12</f>
        <v>0.45862478985610483</v>
      </c>
      <c r="H13" s="15">
        <v>347990</v>
      </c>
      <c r="I13" s="17">
        <f>H13/'PRESUPUESTOS DEFINITIVOS'!E12</f>
        <v>0.99145274794153682</v>
      </c>
      <c r="J13" s="11">
        <v>669939.18000000005</v>
      </c>
      <c r="K13" s="24">
        <f>J13/'PRESUPUESTOS DEFINITIVOS'!F12</f>
        <v>0.72164504766521254</v>
      </c>
      <c r="L13" s="15">
        <v>6629.14</v>
      </c>
      <c r="M13" s="17">
        <f>L13/'PRESUPUESTOS DEFINITIVOS'!G12</f>
        <v>0.59188750000000001</v>
      </c>
      <c r="N13" s="20">
        <f t="shared" ref="N13" si="1">B13+D13+F13+H13+J13+L13</f>
        <v>15509168.319999998</v>
      </c>
      <c r="O13" s="25">
        <f>N13/'PRESUPUESTOS DEFINITIVOS'!H12</f>
        <v>0.91856267260990609</v>
      </c>
    </row>
    <row r="14" spans="1:15" ht="28.5" customHeight="1" thickTop="1" thickBot="1" x14ac:dyDescent="0.4">
      <c r="A14" s="13">
        <v>2023</v>
      </c>
      <c r="B14" s="15">
        <v>10905786.539999999</v>
      </c>
      <c r="C14" s="17">
        <f>B14/'PRESUPUESTOS DEFINITIVOS'!B13</f>
        <v>0.94012159408296259</v>
      </c>
      <c r="D14" s="15">
        <v>5006079.32</v>
      </c>
      <c r="E14" s="17">
        <f>D14/'PRESUPUESTOS DEFINITIVOS'!C13</f>
        <v>0.91548273667578606</v>
      </c>
      <c r="F14" s="15">
        <v>1128.3800000000001</v>
      </c>
      <c r="G14" s="17">
        <f>F14/'PRESUPUESTOS DEFINITIVOS'!D13</f>
        <v>3.5157501168406298E-3</v>
      </c>
      <c r="H14" s="15">
        <v>349490</v>
      </c>
      <c r="I14" s="17">
        <f>H14/'PRESUPUESTOS DEFINITIVOS'!E13</f>
        <v>0.99402713387752784</v>
      </c>
      <c r="J14" s="11">
        <v>1216948.08</v>
      </c>
      <c r="K14" s="24">
        <f>J14/'PRESUPUESTOS DEFINITIVOS'!F13</f>
        <v>1.2189593629488658</v>
      </c>
      <c r="L14" s="15">
        <v>4825.8</v>
      </c>
      <c r="M14" s="17">
        <f>L14/'PRESUPUESTOS DEFINITIVOS'!G13</f>
        <v>0.43087500000000001</v>
      </c>
      <c r="N14" s="20">
        <f t="shared" si="0"/>
        <v>17484258.120000001</v>
      </c>
      <c r="O14" s="25">
        <f>N14/'PRESUPUESTOS DEFINITIVOS'!H13</f>
        <v>0.93245746272278474</v>
      </c>
    </row>
    <row r="15" spans="1:15" ht="15" thickTop="1" x14ac:dyDescent="0.35">
      <c r="A15" s="2"/>
    </row>
    <row r="16" spans="1:15" x14ac:dyDescent="0.35">
      <c r="N16" s="28"/>
    </row>
  </sheetData>
  <mergeCells count="15">
    <mergeCell ref="B3:C3"/>
    <mergeCell ref="A2:A4"/>
    <mergeCell ref="A1:O1"/>
    <mergeCell ref="N2:O3"/>
    <mergeCell ref="L2:M2"/>
    <mergeCell ref="L3:M3"/>
    <mergeCell ref="J2:K2"/>
    <mergeCell ref="J3:K3"/>
    <mergeCell ref="H2:I2"/>
    <mergeCell ref="H3:I3"/>
    <mergeCell ref="F2:G2"/>
    <mergeCell ref="F3:G3"/>
    <mergeCell ref="D2:E2"/>
    <mergeCell ref="D3:E3"/>
    <mergeCell ref="B2:C2"/>
  </mergeCells>
  <printOptions horizontalCentered="1" verticalCentered="1"/>
  <pageMargins left="0" right="0" top="0" bottom="0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PRESUPUESTOS INICIALES</vt:lpstr>
      <vt:lpstr>PRESUPUESTOS DEFINITIVOS</vt:lpstr>
      <vt:lpstr>OBLIGACIONES RECONOCIDAS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2021-02-23T12:21:56Z</cp:lastPrinted>
  <dcterms:created xsi:type="dcterms:W3CDTF">2017-10-05T10:06:01Z</dcterms:created>
  <dcterms:modified xsi:type="dcterms:W3CDTF">2024-02-18T19:15:00Z</dcterms:modified>
</cp:coreProperties>
</file>